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le\Documents\DAO\"/>
    </mc:Choice>
  </mc:AlternateContent>
  <bookViews>
    <workbookView xWindow="0" yWindow="0" windowWidth="19200" windowHeight="7930" xr2:uid="{00000000-000D-0000-FFFF-FFFF00000000}"/>
  </bookViews>
  <sheets>
    <sheet name="Blad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F5" i="1"/>
  <c r="F4" i="1"/>
  <c r="G7" i="1" l="1"/>
  <c r="F11" i="1" l="1"/>
  <c r="F10" i="1"/>
  <c r="D12" i="1" s="1"/>
  <c r="F12" i="1" s="1"/>
  <c r="F13" i="1" s="1"/>
  <c r="G15" i="1" s="1"/>
  <c r="H18" i="1" l="1"/>
  <c r="G18" i="1" s="1"/>
  <c r="H20" i="1"/>
  <c r="G20" i="1" s="1"/>
  <c r="H19" i="1"/>
  <c r="G19" i="1" s="1"/>
  <c r="H17" i="1"/>
  <c r="G17" i="1" s="1"/>
  <c r="G21" i="1" l="1"/>
  <c r="G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Melle</author>
  </authors>
  <commentList>
    <comment ref="B3" authorId="0" shapeId="0" xr:uid="{25F4FED1-1188-4B15-AD7E-A6543E40EA49}">
      <text>
        <r>
          <rPr>
            <sz val="10"/>
            <color indexed="81"/>
            <rFont val="Tahoma"/>
            <family val="2"/>
          </rPr>
          <t>Vul hier het (verwachte) inkomen in voor het gehele kalenderjaar.</t>
        </r>
      </text>
    </comment>
    <comment ref="B4" authorId="0" shapeId="0" xr:uid="{3F29A26C-84B4-498B-9B42-46AF88A0A38F}">
      <text>
        <r>
          <rPr>
            <sz val="10"/>
            <color indexed="81"/>
            <rFont val="Tahoma"/>
            <family val="2"/>
          </rPr>
          <t>Vul hier het bedrag aan gemaakte/verwachte kosten in. 
Denk aan: inkopen, telefoon, autokosten</t>
        </r>
      </text>
    </comment>
    <comment ref="B5" authorId="0" shapeId="0" xr:uid="{57875993-BF4D-42C7-B96F-03573114446B}">
      <text>
        <r>
          <rPr>
            <sz val="10"/>
            <color indexed="81"/>
            <rFont val="Tahoma"/>
            <family val="2"/>
          </rPr>
          <t>Vul hier alleen je gereden kilometers in indien je een privé auto gebruikt en een kilometeradministratie hebt bijgehouden.</t>
        </r>
      </text>
    </comment>
    <comment ref="B10" authorId="0" shapeId="0" xr:uid="{DAF78190-1419-4302-986C-A09CE3FF320D}">
      <text>
        <r>
          <rPr>
            <sz val="10"/>
            <color indexed="81"/>
            <rFont val="Tahoma"/>
            <family val="2"/>
          </rPr>
          <t>De zelfstandigenaftrek mag je toepassen indien je aan het urencriterium voldoet. 
Het urencriterium voor 2017 is 1225 uur.</t>
        </r>
      </text>
    </comment>
    <comment ref="B11" authorId="0" shapeId="0" xr:uid="{0C953DA6-8103-43E1-ACCF-423956C9A0B9}">
      <text>
        <r>
          <rPr>
            <sz val="10"/>
            <color indexed="81"/>
            <rFont val="Tahoma"/>
            <family val="2"/>
          </rPr>
          <t>De startersaftrek mag je 3 keer in de eerste 5 jaar genieten. 
Dit mag alleen in de eerste 5 jaar als ondernemer.</t>
        </r>
      </text>
    </comment>
  </commentList>
</comments>
</file>

<file path=xl/sharedStrings.xml><?xml version="1.0" encoding="utf-8"?>
<sst xmlns="http://schemas.openxmlformats.org/spreadsheetml/2006/main" count="17" uniqueCount="17">
  <si>
    <t>Winst:</t>
  </si>
  <si>
    <t>Aftrekposten:</t>
  </si>
  <si>
    <t>Zelfstandigenaftrek</t>
  </si>
  <si>
    <t>Startersaftrek</t>
  </si>
  <si>
    <t>MKB winstvrijstelling</t>
  </si>
  <si>
    <t>Totaal aftrekposten:</t>
  </si>
  <si>
    <t>Totaal belastbaar:</t>
  </si>
  <si>
    <t>Schijf 1:</t>
  </si>
  <si>
    <t>Schijf 2:</t>
  </si>
  <si>
    <t>Belasting te betalen:</t>
  </si>
  <si>
    <t>Netto winst:</t>
  </si>
  <si>
    <t>Hoeveel belasting moet ik ongeveer gaan betalen?</t>
  </si>
  <si>
    <t>(Verwacht) inkomen:</t>
  </si>
  <si>
    <t>Gereden kilometers:</t>
  </si>
  <si>
    <t>Schijf 3:</t>
  </si>
  <si>
    <t>Schijf 4:</t>
  </si>
  <si>
    <t>Gemaakte/verwachte kosten: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</si>
</sst>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164" fontId="0" fillId="0" borderId="0" xfId="1" applyNumberFormat="1" applyFont="1"/>
    <xf numFmtId="1" fontId="0" fillId="0" borderId="0" xfId="1" applyNumberFormat="1" applyFont="1"/>
    <xf numFmtId="164" fontId="0" fillId="0" borderId="1" xfId="1" applyNumberFormat="1" applyFont="1" applyBorder="1"/>
    <xf numFmtId="164" fontId="0" fillId="0" borderId="0" xfId="0" applyNumberFormat="1"/>
    <xf numFmtId="164" fontId="0" fillId="0" borderId="2" xfId="1" applyNumberFormat="1" applyFont="1" applyBorder="1"/>
    <xf numFmtId="10" fontId="0" fillId="0" borderId="0" xfId="2" applyNumberFormat="1" applyFont="1"/>
    <xf numFmtId="164" fontId="0" fillId="0" borderId="3" xfId="1" applyNumberFormat="1" applyFont="1" applyBorder="1"/>
    <xf numFmtId="0" fontId="2" fillId="0" borderId="0" xfId="0" applyFont="1"/>
    <xf numFmtId="164" fontId="3" fillId="0" borderId="0" xfId="1" applyNumberFormat="1" applyFont="1"/>
    <xf numFmtId="164" fontId="3" fillId="0" borderId="0" xfId="0" applyNumberFormat="1" applyFont="1"/>
    <xf numFmtId="164" fontId="0" fillId="0" borderId="0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4"/>
  <sheetViews>
    <sheetView tabSelected="1" workbookViewId="0">
      <selection activeCell="B7" sqref="B7"/>
    </sheetView>
  </sheetViews>
  <sheetFormatPr defaultRowHeight="14.5" x14ac:dyDescent="0.35"/>
  <cols>
    <col min="2" max="2" width="43.453125" bestFit="1" customWidth="1"/>
    <col min="4" max="4" width="11.26953125" bestFit="1" customWidth="1"/>
    <col min="6" max="6" width="11.1796875" bestFit="1" customWidth="1"/>
    <col min="7" max="7" width="11.26953125" bestFit="1" customWidth="1"/>
    <col min="8" max="8" width="9.7265625" bestFit="1" customWidth="1"/>
  </cols>
  <sheetData>
    <row r="1" spans="2:7" x14ac:dyDescent="0.35">
      <c r="B1" s="9" t="s">
        <v>11</v>
      </c>
    </row>
    <row r="2" spans="2:7" x14ac:dyDescent="0.35">
      <c r="G2" s="1"/>
    </row>
    <row r="3" spans="2:7" x14ac:dyDescent="0.35">
      <c r="B3" t="s">
        <v>12</v>
      </c>
      <c r="D3" s="2">
        <v>100000</v>
      </c>
      <c r="F3" s="2"/>
      <c r="G3" s="2">
        <f>D3</f>
        <v>100000</v>
      </c>
    </row>
    <row r="4" spans="2:7" x14ac:dyDescent="0.35">
      <c r="B4" t="s">
        <v>16</v>
      </c>
      <c r="D4" s="2">
        <v>35000</v>
      </c>
      <c r="F4" s="12">
        <f>D4</f>
        <v>35000</v>
      </c>
      <c r="G4" s="2"/>
    </row>
    <row r="5" spans="2:7" x14ac:dyDescent="0.35">
      <c r="B5" t="s">
        <v>13</v>
      </c>
      <c r="D5" s="3">
        <v>40000</v>
      </c>
      <c r="F5" s="4">
        <f>D5*0.19</f>
        <v>7600</v>
      </c>
      <c r="G5" s="2"/>
    </row>
    <row r="6" spans="2:7" ht="7.5" customHeight="1" x14ac:dyDescent="0.35">
      <c r="D6" s="3"/>
      <c r="F6" s="2"/>
      <c r="G6" s="2"/>
    </row>
    <row r="7" spans="2:7" x14ac:dyDescent="0.35">
      <c r="B7" t="s">
        <v>0</v>
      </c>
      <c r="D7" s="1"/>
      <c r="F7" s="2"/>
      <c r="G7" s="13">
        <f>G3-F5-F4</f>
        <v>57400</v>
      </c>
    </row>
    <row r="8" spans="2:7" ht="7.5" customHeight="1" x14ac:dyDescent="0.35">
      <c r="D8" s="1"/>
      <c r="F8" s="2"/>
      <c r="G8" s="2"/>
    </row>
    <row r="9" spans="2:7" x14ac:dyDescent="0.35">
      <c r="B9" t="s">
        <v>1</v>
      </c>
      <c r="D9" s="1"/>
      <c r="F9" s="1"/>
      <c r="G9" s="1"/>
    </row>
    <row r="10" spans="2:7" x14ac:dyDescent="0.35">
      <c r="B10" t="s">
        <v>2</v>
      </c>
      <c r="D10" s="2">
        <v>7280</v>
      </c>
      <c r="E10" s="5"/>
      <c r="F10" s="12">
        <f>IF(G7&gt;D10,D10,0)</f>
        <v>7280</v>
      </c>
      <c r="G10" s="1"/>
    </row>
    <row r="11" spans="2:7" x14ac:dyDescent="0.35">
      <c r="B11" t="s">
        <v>3</v>
      </c>
      <c r="D11" s="2">
        <v>2123</v>
      </c>
      <c r="E11" s="5"/>
      <c r="F11" s="12">
        <f>IF(G7&gt;D11,D11,0)</f>
        <v>2123</v>
      </c>
      <c r="G11" s="1"/>
    </row>
    <row r="12" spans="2:7" x14ac:dyDescent="0.35">
      <c r="B12" t="s">
        <v>4</v>
      </c>
      <c r="D12" s="2">
        <f>(G7-F10-F11)*0.14</f>
        <v>6719.5800000000008</v>
      </c>
      <c r="E12" s="5"/>
      <c r="F12" s="4">
        <f>IF(D12&gt;0,D12,0)</f>
        <v>6719.5800000000008</v>
      </c>
      <c r="G12" s="2"/>
    </row>
    <row r="13" spans="2:7" x14ac:dyDescent="0.35">
      <c r="B13" t="s">
        <v>5</v>
      </c>
      <c r="D13" s="2"/>
      <c r="E13" s="5"/>
      <c r="F13" s="2">
        <f>SUM(F10:F12)</f>
        <v>16122.580000000002</v>
      </c>
      <c r="G13" s="2"/>
    </row>
    <row r="14" spans="2:7" ht="7.5" customHeight="1" x14ac:dyDescent="0.35">
      <c r="D14" s="2"/>
      <c r="E14" s="5"/>
      <c r="F14" s="5"/>
      <c r="G14" s="2"/>
    </row>
    <row r="15" spans="2:7" ht="15" thickBot="1" x14ac:dyDescent="0.4">
      <c r="B15" t="s">
        <v>6</v>
      </c>
      <c r="D15" s="2"/>
      <c r="E15" s="5"/>
      <c r="F15" s="5"/>
      <c r="G15" s="6">
        <f>G7-F13</f>
        <v>41277.42</v>
      </c>
    </row>
    <row r="16" spans="2:7" ht="7.5" customHeight="1" thickTop="1" x14ac:dyDescent="0.35">
      <c r="D16" s="1"/>
      <c r="G16" s="1"/>
    </row>
    <row r="17" spans="2:8" x14ac:dyDescent="0.35">
      <c r="B17" t="s">
        <v>7</v>
      </c>
      <c r="C17" s="2">
        <v>0</v>
      </c>
      <c r="D17" s="2">
        <v>19982</v>
      </c>
      <c r="E17" s="7">
        <v>0.36549999999999999</v>
      </c>
      <c r="G17" s="2">
        <f>IF(H17&gt;0,H17,0)</f>
        <v>7303.4210000000003</v>
      </c>
      <c r="H17" s="10">
        <f>IF(G15&gt;D17,D17*E17,G15*E17)</f>
        <v>7303.4210000000003</v>
      </c>
    </row>
    <row r="18" spans="2:8" x14ac:dyDescent="0.35">
      <c r="B18" t="s">
        <v>8</v>
      </c>
      <c r="C18" s="2">
        <v>19982</v>
      </c>
      <c r="D18" s="2">
        <v>33791</v>
      </c>
      <c r="E18" s="7">
        <v>0.40799999999999997</v>
      </c>
      <c r="G18" s="2">
        <f>IF(H18&gt;0,H18,0)</f>
        <v>5634.0719999999992</v>
      </c>
      <c r="H18" s="10">
        <f>IF(G15&gt;D18,(D18-C18)*E18,(G15-C18)*E18)</f>
        <v>5634.0719999999992</v>
      </c>
    </row>
    <row r="19" spans="2:8" x14ac:dyDescent="0.35">
      <c r="B19" t="s">
        <v>14</v>
      </c>
      <c r="C19" s="2">
        <v>33792</v>
      </c>
      <c r="D19" s="2">
        <v>67072</v>
      </c>
      <c r="E19" s="7">
        <v>0.40799999999999997</v>
      </c>
      <c r="G19" s="2">
        <f>IF(H19&gt;0,H19,0)</f>
        <v>3054.051359999999</v>
      </c>
      <c r="H19" s="10">
        <f>IF(G15&gt;D19,(D19-C19)*E19,(G15-C19)*E19)</f>
        <v>3054.051359999999</v>
      </c>
    </row>
    <row r="20" spans="2:8" ht="15" thickBot="1" x14ac:dyDescent="0.4">
      <c r="B20" t="s">
        <v>15</v>
      </c>
      <c r="C20" s="2">
        <v>67073</v>
      </c>
      <c r="D20" s="2">
        <v>0</v>
      </c>
      <c r="E20" s="7">
        <v>0.52</v>
      </c>
      <c r="G20" s="14">
        <f>IF(H20&gt;0,H20,0)</f>
        <v>0</v>
      </c>
      <c r="H20" s="10">
        <f>IF(G15&gt;C20,(G15-C20)*E20,(G15-C20)*E20)</f>
        <v>-13413.701600000002</v>
      </c>
    </row>
    <row r="21" spans="2:8" x14ac:dyDescent="0.35">
      <c r="B21" s="9" t="s">
        <v>9</v>
      </c>
      <c r="G21" s="2">
        <f>SUM(G17:G20)</f>
        <v>15991.544359999998</v>
      </c>
      <c r="H21" s="11"/>
    </row>
    <row r="22" spans="2:8" ht="7.5" customHeight="1" thickBot="1" x14ac:dyDescent="0.4">
      <c r="G22" s="2"/>
    </row>
    <row r="23" spans="2:8" ht="15" thickBot="1" x14ac:dyDescent="0.4">
      <c r="B23" t="s">
        <v>10</v>
      </c>
      <c r="G23" s="8">
        <f>G7-G21</f>
        <v>41408.45564</v>
      </c>
    </row>
    <row r="24" spans="2:8" x14ac:dyDescent="0.35">
      <c r="G24" s="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</dc:creator>
  <cp:lastModifiedBy>Melle</cp:lastModifiedBy>
  <dcterms:created xsi:type="dcterms:W3CDTF">2017-08-17T09:49:33Z</dcterms:created>
  <dcterms:modified xsi:type="dcterms:W3CDTF">2017-08-22T09:08:55Z</dcterms:modified>
</cp:coreProperties>
</file>